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340" windowHeight="8835" activeTab="0"/>
  </bookViews>
  <sheets>
    <sheet name="sunrise" sheetId="1" r:id="rId1"/>
    <sheet name="solar_position" sheetId="2" r:id="rId2"/>
  </sheets>
  <definedNames/>
  <calcPr fullCalcOnLoad="1"/>
</workbook>
</file>

<file path=xl/sharedStrings.xml><?xml version="1.0" encoding="utf-8"?>
<sst xmlns="http://schemas.openxmlformats.org/spreadsheetml/2006/main" count="43" uniqueCount="42">
  <si>
    <t>year</t>
  </si>
  <si>
    <t>month</t>
  </si>
  <si>
    <t>day</t>
  </si>
  <si>
    <t>Input</t>
  </si>
  <si>
    <t>Output (local time in days)</t>
  </si>
  <si>
    <t>longitude in decimal degrees (negative for western hemisphere)</t>
  </si>
  <si>
    <t>latitude in decimal degrees (positive in northern hemisphere)</t>
  </si>
  <si>
    <t>daylight savings time (no= 0, yes= 1)</t>
  </si>
  <si>
    <t>time zone in hours relative to GMT/UTC (PST= -8, MST= -7, CST= -6, EST= -5)</t>
  </si>
  <si>
    <t>hours</t>
  </si>
  <si>
    <t>minutes</t>
  </si>
  <si>
    <t>seconds</t>
  </si>
  <si>
    <t>solar elevation (degrees from horizon)</t>
  </si>
  <si>
    <t>Output</t>
  </si>
  <si>
    <t>solar azimuth (degrees clockwise from north)</t>
  </si>
  <si>
    <t>Calculation of solar azimuth and elevation based on the calculation procedure by NOAA (http://www.srrb.noaa.gov/highlights/sunrise/azel.html)</t>
  </si>
  <si>
    <t xml:space="preserve">M,Sa,F,W,Th,Tu,Su </t>
  </si>
  <si>
    <t>Day of Month</t>
  </si>
  <si>
    <t>Rahu Order</t>
  </si>
  <si>
    <t xml:space="preserve"> </t>
  </si>
  <si>
    <t>Accurate Local Rahukaalam Calculator</t>
  </si>
  <si>
    <t xml:space="preserve">Lattitude and Longitude of the place is an input to this calculator. </t>
  </si>
  <si>
    <r>
      <t xml:space="preserve">Visit </t>
    </r>
    <r>
      <rPr>
        <b/>
        <sz val="10"/>
        <rFont val="Arial"/>
        <family val="2"/>
      </rPr>
      <t>http://www.satsig.net/maps/lat-long-finder.htm</t>
    </r>
    <r>
      <rPr>
        <sz val="10"/>
        <rFont val="Arial"/>
        <family val="2"/>
      </rPr>
      <t xml:space="preserve"> to find out the lat/long at your location by clicking on the Map.</t>
    </r>
  </si>
  <si>
    <t>According to Hindus, Rahukaalam is very inauspicious to undertake any new venture.</t>
  </si>
  <si>
    <t>Year</t>
  </si>
  <si>
    <t>Month</t>
  </si>
  <si>
    <t>Day</t>
  </si>
  <si>
    <t>Daylight savings time (no= 0, yes= 1)</t>
  </si>
  <si>
    <t>Time zone in hours relative to GMT/UTC (PST= -8, EST= -5, IST= 5.5)</t>
  </si>
  <si>
    <t>Astronomical dawn (sun is 18 degrees below horizon)</t>
  </si>
  <si>
    <t>Nautical dawn (sun is 12 degrees below horizon)</t>
  </si>
  <si>
    <t>Civil dawn (sun is 6 degrees below horizon)</t>
  </si>
  <si>
    <t>Solar noon (sun is at its highest point in the sky for this day)</t>
  </si>
  <si>
    <t>Civil dusk (sun is 6 degrees below horizon)</t>
  </si>
  <si>
    <t>Nautical dusk (sun is 12 degrees below horizon)</t>
  </si>
  <si>
    <t>Astronomical dusk (sun is 18 degrees below horizon)</t>
  </si>
  <si>
    <t>Rahukaalam starts at</t>
  </si>
  <si>
    <t>Rahukaalam ends at</t>
  </si>
  <si>
    <r>
      <rPr>
        <b/>
        <sz val="10"/>
        <rFont val="Arial"/>
        <family val="2"/>
      </rPr>
      <t>Sunrise</t>
    </r>
    <r>
      <rPr>
        <sz val="10"/>
        <rFont val="Arial"/>
        <family val="2"/>
      </rPr>
      <t xml:space="preserve"> (sun is 0.833 degrees below horizon to account for refraction)</t>
    </r>
  </si>
  <si>
    <r>
      <rPr>
        <b/>
        <sz val="10"/>
        <rFont val="Arial"/>
        <family val="2"/>
      </rPr>
      <t>Sunset</t>
    </r>
    <r>
      <rPr>
        <sz val="10"/>
        <rFont val="Arial"/>
        <family val="2"/>
      </rPr>
      <t xml:space="preserve"> (sun is 0.833 degrees below horizon to account for refraction)</t>
    </r>
  </si>
  <si>
    <r>
      <t>Latitude</t>
    </r>
    <r>
      <rPr>
        <sz val="10"/>
        <rFont val="Arial"/>
        <family val="0"/>
      </rPr>
      <t xml:space="preserve"> (Thiruvananthapuram:8.5241, Kochi: 9.9312, Kozhikode: 11.2588)</t>
    </r>
  </si>
  <si>
    <r>
      <t>Longitude</t>
    </r>
    <r>
      <rPr>
        <sz val="10"/>
        <rFont val="Arial"/>
        <family val="0"/>
      </rPr>
      <t xml:space="preserve"> (Thiruvananthapuram:76.9366, Kochi: 76.2673, Kozhikode: 75.7804)</t>
    </r>
  </si>
</sst>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_);\(&quot;Rs.&quot;\ #,##0\)"/>
    <numFmt numFmtId="165" formatCode="&quot;Rs.&quot;\ #,##0_);[Red]\(&quot;Rs.&quot;\ #,##0\)"/>
    <numFmt numFmtId="166" formatCode="&quot;Rs.&quot;\ #,##0.00_);\(&quot;Rs.&quot;\ #,##0.00\)"/>
    <numFmt numFmtId="167" formatCode="&quot;Rs.&quot;\ #,##0.00_);[Red]\(&quot;Rs.&quot;\ #,##0.00\)"/>
    <numFmt numFmtId="168" formatCode="_(&quot;Rs.&quot;\ * #,##0_);_(&quot;Rs.&quot;\ * \(#,##0\);_(&quot;Rs.&quot;\ * &quot;-&quot;_);_(@_)"/>
    <numFmt numFmtId="169" formatCode="_(* #,##0_);_(* \(#,##0\);_(* &quot;-&quot;_);_(@_)"/>
    <numFmt numFmtId="170" formatCode="_(&quot;Rs.&quot;\ * #,##0.00_);_(&quot;Rs.&quot;\ * \(#,##0.00\);_(&quot;Rs.&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h:mm:ss\ AM/PM"/>
    <numFmt numFmtId="179" formatCode="[$-409]h:mm\ AM/PM;@"/>
    <numFmt numFmtId="180" formatCode="[$-409]dddd\,\ mmmm\ dd\,\ yyyy"/>
    <numFmt numFmtId="181" formatCode="[$-409]h:mm:ss\ AM/PM;@"/>
    <numFmt numFmtId="182" formatCode="0.000"/>
    <numFmt numFmtId="183" formatCode="[$-409]mm"/>
    <numFmt numFmtId="184" formatCode="&quot;Yes&quot;;&quot;Yes&quot;;&quot;No&quot;"/>
    <numFmt numFmtId="185" formatCode="&quot;True&quot;;&quot;True&quot;;&quot;False&quot;"/>
    <numFmt numFmtId="186" formatCode="&quot;On&quot;;&quot;On&quot;;&quot;Off&quot;"/>
    <numFmt numFmtId="187" formatCode="[$€-2]\ #,##0.00_);[Red]\([$€-2]\ #,##0.00\)"/>
    <numFmt numFmtId="188" formatCode="0.0000"/>
  </numFmts>
  <fonts count="48">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i/>
      <sz val="10"/>
      <name val="Arial"/>
      <family val="2"/>
    </font>
    <font>
      <b/>
      <sz val="10"/>
      <color indexed="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0"/>
      <name val="Arial"/>
      <family val="2"/>
    </font>
    <font>
      <b/>
      <sz val="10"/>
      <color indexed="57"/>
      <name val="Arial"/>
      <family val="2"/>
    </font>
    <font>
      <i/>
      <sz val="10"/>
      <color indexed="8"/>
      <name val="Arial"/>
      <family val="2"/>
    </font>
    <font>
      <b/>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70C0"/>
      <name val="Arial"/>
      <family val="2"/>
    </font>
    <font>
      <b/>
      <sz val="10"/>
      <color rgb="FF246227"/>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rgb="FFF2DDD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dashed">
        <color indexed="22"/>
      </left>
      <right>
        <color indexed="63"/>
      </right>
      <top style="dashed">
        <color indexed="22"/>
      </top>
      <bottom>
        <color indexed="63"/>
      </bottom>
    </border>
    <border>
      <left>
        <color indexed="63"/>
      </left>
      <right style="dashed">
        <color indexed="22"/>
      </right>
      <top style="dashed">
        <color indexed="22"/>
      </top>
      <bottom>
        <color indexed="63"/>
      </bottom>
    </border>
    <border>
      <left>
        <color indexed="63"/>
      </left>
      <right style="dashed">
        <color indexed="22"/>
      </right>
      <top>
        <color indexed="63"/>
      </top>
      <bottom>
        <color indexed="63"/>
      </bottom>
    </border>
    <border>
      <left>
        <color indexed="63"/>
      </left>
      <right style="dashed">
        <color indexed="22"/>
      </right>
      <top>
        <color indexed="63"/>
      </top>
      <bottom style="dashed">
        <color indexed="22"/>
      </bottom>
    </border>
    <border>
      <left style="dashed">
        <color indexed="22"/>
      </left>
      <right>
        <color indexed="63"/>
      </right>
      <top>
        <color indexed="63"/>
      </top>
      <bottom>
        <color indexed="63"/>
      </bottom>
    </border>
    <border>
      <left style="dashed">
        <color indexed="22"/>
      </left>
      <right>
        <color indexed="63"/>
      </right>
      <top>
        <color indexed="63"/>
      </top>
      <bottom style="dashed">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4">
    <xf numFmtId="0" fontId="0" fillId="0" borderId="0" xfId="0" applyAlignment="1">
      <alignment/>
    </xf>
    <xf numFmtId="0" fontId="0" fillId="0" borderId="0" xfId="0" applyAlignment="1">
      <alignment horizontal="left"/>
    </xf>
    <xf numFmtId="179" fontId="0" fillId="0" borderId="0" xfId="0" applyNumberFormat="1" applyAlignment="1">
      <alignment horizontal="left"/>
    </xf>
    <xf numFmtId="0" fontId="0" fillId="0" borderId="0" xfId="0" applyFill="1" applyAlignment="1">
      <alignment horizontal="left"/>
    </xf>
    <xf numFmtId="182" fontId="0" fillId="0" borderId="0" xfId="0" applyNumberFormat="1" applyFill="1" applyAlignment="1">
      <alignment horizontal="left"/>
    </xf>
    <xf numFmtId="179" fontId="0" fillId="0" borderId="0" xfId="0" applyNumberFormat="1" applyFill="1" applyAlignment="1">
      <alignment horizontal="left"/>
    </xf>
    <xf numFmtId="0" fontId="4" fillId="33" borderId="0" xfId="0" applyFont="1" applyFill="1" applyAlignment="1">
      <alignment horizontal="left"/>
    </xf>
    <xf numFmtId="0" fontId="0" fillId="33" borderId="0" xfId="0" applyFill="1" applyAlignment="1">
      <alignment horizontal="left"/>
    </xf>
    <xf numFmtId="0" fontId="0" fillId="0" borderId="10" xfId="0" applyBorder="1" applyAlignment="1">
      <alignment horizontal="left"/>
    </xf>
    <xf numFmtId="179" fontId="0" fillId="0" borderId="10" xfId="0" applyNumberFormat="1" applyBorder="1" applyAlignment="1">
      <alignment horizontal="left"/>
    </xf>
    <xf numFmtId="2" fontId="0" fillId="0" borderId="0" xfId="0" applyNumberFormat="1" applyFill="1" applyAlignment="1" quotePrefix="1">
      <alignment horizontal="left"/>
    </xf>
    <xf numFmtId="18" fontId="0" fillId="0" borderId="0" xfId="0" applyNumberFormat="1" applyAlignment="1">
      <alignment horizontal="left"/>
    </xf>
    <xf numFmtId="14" fontId="0" fillId="0" borderId="0" xfId="0" applyNumberFormat="1" applyAlignment="1">
      <alignment horizontal="left"/>
    </xf>
    <xf numFmtId="1" fontId="0" fillId="0" borderId="0" xfId="0" applyNumberFormat="1" applyAlignment="1">
      <alignment horizontal="left"/>
    </xf>
    <xf numFmtId="0" fontId="0" fillId="0" borderId="0" xfId="0" applyFont="1" applyAlignment="1">
      <alignment horizontal="center" wrapText="1"/>
    </xf>
    <xf numFmtId="0" fontId="7" fillId="0" borderId="0" xfId="0" applyFont="1" applyAlignment="1">
      <alignment horizontal="center"/>
    </xf>
    <xf numFmtId="0" fontId="4" fillId="33" borderId="11" xfId="0" applyFont="1" applyFill="1" applyBorder="1" applyAlignment="1">
      <alignment horizontal="left"/>
    </xf>
    <xf numFmtId="0" fontId="0" fillId="33" borderId="12" xfId="0"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xf>
    <xf numFmtId="179" fontId="0" fillId="0" borderId="13" xfId="0" applyNumberFormat="1" applyFill="1" applyBorder="1" applyAlignment="1">
      <alignment horizontal="left"/>
    </xf>
    <xf numFmtId="179" fontId="4" fillId="34" borderId="13" xfId="0" applyNumberFormat="1" applyFont="1" applyFill="1" applyBorder="1" applyAlignment="1">
      <alignment horizontal="left"/>
    </xf>
    <xf numFmtId="0" fontId="5" fillId="0" borderId="0" xfId="0" applyFont="1" applyAlignment="1">
      <alignment horizontal="left"/>
    </xf>
    <xf numFmtId="0" fontId="46" fillId="13" borderId="13"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4" fillId="35" borderId="15" xfId="0" applyFont="1" applyFill="1" applyBorder="1" applyAlignment="1">
      <alignment horizontal="left"/>
    </xf>
    <xf numFmtId="179" fontId="6" fillId="35" borderId="13" xfId="0" applyNumberFormat="1" applyFont="1" applyFill="1" applyBorder="1" applyAlignment="1">
      <alignment horizontal="left"/>
    </xf>
    <xf numFmtId="0" fontId="4" fillId="35" borderId="16" xfId="0" applyFont="1" applyFill="1" applyBorder="1" applyAlignment="1">
      <alignment horizontal="left"/>
    </xf>
    <xf numFmtId="179" fontId="6" fillId="35" borderId="14" xfId="0" applyNumberFormat="1" applyFont="1" applyFill="1" applyBorder="1" applyAlignment="1">
      <alignment horizontal="left"/>
    </xf>
    <xf numFmtId="0" fontId="4" fillId="13" borderId="15" xfId="0" applyFont="1" applyFill="1" applyBorder="1" applyAlignment="1">
      <alignment horizontal="left"/>
    </xf>
    <xf numFmtId="0" fontId="4" fillId="0" borderId="0" xfId="0" applyFont="1" applyAlignment="1">
      <alignment horizontal="center" wrapText="1"/>
    </xf>
    <xf numFmtId="188" fontId="47" fillId="36" borderId="13" xfId="0" applyNumberFormat="1" applyFont="1" applyFill="1" applyBorder="1" applyAlignment="1">
      <alignment horizontal="left"/>
    </xf>
    <xf numFmtId="182" fontId="4" fillId="36" borderId="0"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31</xdr:row>
      <xdr:rowOff>95250</xdr:rowOff>
    </xdr:from>
    <xdr:ext cx="5172075" cy="9096375"/>
    <xdr:sp>
      <xdr:nvSpPr>
        <xdr:cNvPr id="1" name="Text Box 1"/>
        <xdr:cNvSpPr txBox="1">
          <a:spLocks noChangeArrowheads="1"/>
        </xdr:cNvSpPr>
      </xdr:nvSpPr>
      <xdr:spPr>
        <a:xfrm>
          <a:off x="447675" y="5314950"/>
          <a:ext cx="5172075" cy="9096375"/>
        </a:xfrm>
        <a:prstGeom prst="rect">
          <a:avLst/>
        </a:prstGeom>
        <a:noFill/>
        <a:ln w="9525"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NOTE: Seven functions are available for use from Excel worksheets: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 dawn(lat, lon, year, month, day, timezone, dlstime, solardepression)
</a:t>
          </a:r>
          <a:r>
            <a:rPr lang="en-US" cap="none" sz="1000" b="0" i="1" u="none" baseline="0">
              <a:solidFill>
                <a:srgbClr val="000000"/>
              </a:solidFill>
              <a:latin typeface="Arial"/>
              <a:ea typeface="Arial"/>
              <a:cs typeface="Arial"/>
            </a:rPr>
            <a:t>   - sunrise(lat, lon, year, month, day, timezone, dlstime)
</a:t>
          </a:r>
          <a:r>
            <a:rPr lang="en-US" cap="none" sz="1000" b="0" i="1" u="none" baseline="0">
              <a:solidFill>
                <a:srgbClr val="000000"/>
              </a:solidFill>
              <a:latin typeface="Arial"/>
              <a:ea typeface="Arial"/>
              <a:cs typeface="Arial"/>
            </a:rPr>
            <a:t>   - solarnoon(lat, lon, year, month, day, timezone, dlstime)
</a:t>
          </a:r>
          <a:r>
            <a:rPr lang="en-US" cap="none" sz="1000" b="0" i="1" u="none" baseline="0">
              <a:solidFill>
                <a:srgbClr val="000000"/>
              </a:solidFill>
              <a:latin typeface="Arial"/>
              <a:ea typeface="Arial"/>
              <a:cs typeface="Arial"/>
            </a:rPr>
            <a:t>   - sunset(lat, lon, year, month, day, timezone, dlstime)
</a:t>
          </a:r>
          <a:r>
            <a:rPr lang="en-US" cap="none" sz="1000" b="0" i="1" u="none" baseline="0">
              <a:solidFill>
                <a:srgbClr val="000000"/>
              </a:solidFill>
              <a:latin typeface="Arial"/>
              <a:ea typeface="Arial"/>
              <a:cs typeface="Arial"/>
            </a:rPr>
            <a:t>   - dusk(lat, lon, year, month, day, timezone, dlstime, solardepression)
</a:t>
          </a:r>
          <a:r>
            <a:rPr lang="en-US" cap="none" sz="1000" b="0" i="1" u="none" baseline="0">
              <a:solidFill>
                <a:srgbClr val="000000"/>
              </a:solidFill>
              <a:latin typeface="Arial"/>
              <a:ea typeface="Arial"/>
              <a:cs typeface="Arial"/>
            </a:rPr>
            <a:t>   - solarazimuth(lat, lon, year, month, day, hour, minute, second, timezone, dlstime)
</a:t>
          </a:r>
          <a:r>
            <a:rPr lang="en-US" cap="none" sz="1000" b="0" i="1" u="none" baseline="0">
              <a:solidFill>
                <a:srgbClr val="000000"/>
              </a:solidFill>
              <a:latin typeface="Arial"/>
              <a:ea typeface="Arial"/>
              <a:cs typeface="Arial"/>
            </a:rPr>
            <a:t>   - solarelevation(lat, lon, year, month, day, hour, minute, second, timezone, dlstime)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where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lat = latidude in degrees
</a:t>
          </a:r>
          <a:r>
            <a:rPr lang="en-US" cap="none" sz="1000" b="0" i="1" u="none" baseline="0">
              <a:solidFill>
                <a:srgbClr val="000000"/>
              </a:solidFill>
              <a:latin typeface="Arial"/>
              <a:ea typeface="Arial"/>
              <a:cs typeface="Arial"/>
            </a:rPr>
            <a:t>   lon = longitude in degrees
</a:t>
          </a:r>
          <a:r>
            <a:rPr lang="en-US" cap="none" sz="1000" b="0" i="1" u="none" baseline="0">
              <a:solidFill>
                <a:srgbClr val="000000"/>
              </a:solidFill>
              <a:latin typeface="Arial"/>
              <a:ea typeface="Arial"/>
              <a:cs typeface="Arial"/>
            </a:rPr>
            <a:t>   timezone = time zone in hours relative to GMT/UTC
</a:t>
          </a:r>
          <a:r>
            <a:rPr lang="en-US" cap="none" sz="1000" b="0" i="1" u="none" baseline="0">
              <a:solidFill>
                <a:srgbClr val="000000"/>
              </a:solidFill>
              <a:latin typeface="Arial"/>
              <a:ea typeface="Arial"/>
              <a:cs typeface="Arial"/>
            </a:rPr>
            <a:t>   dlstime = daylight savings time hours 
</a:t>
          </a:r>
          <a:r>
            <a:rPr lang="en-US" cap="none" sz="1000" b="0" i="1" u="none" baseline="0">
              <a:solidFill>
                <a:srgbClr val="000000"/>
              </a:solidFill>
              <a:latin typeface="Arial"/>
              <a:ea typeface="Arial"/>
              <a:cs typeface="Arial"/>
            </a:rPr>
            <a:t>                 (0 for no daylight savings, or 1 for yes daylight savings)
</a:t>
          </a:r>
          <a:r>
            <a:rPr lang="en-US" cap="none" sz="1000" b="0" i="1" u="none" baseline="0">
              <a:solidFill>
                <a:srgbClr val="000000"/>
              </a:solidFill>
              <a:latin typeface="Arial"/>
              <a:ea typeface="Arial"/>
              <a:cs typeface="Arial"/>
            </a:rPr>
            <a:t>   solardepression = angle of the sun below the horizon in degrees 
</a:t>
          </a:r>
          <a:r>
            <a:rPr lang="en-US" cap="none" sz="1000" b="0" i="1" u="none" baseline="0">
              <a:solidFill>
                <a:srgbClr val="000000"/>
              </a:solidFill>
              <a:latin typeface="Arial"/>
              <a:ea typeface="Arial"/>
              <a:cs typeface="Arial"/>
            </a:rPr>
            <a:t>                 for calculation of time of dawn and dusk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The sign convention for inputs to the functions named sunrise, solarnoon, sunset, dawn, dusk, solarazimuth, and solarelevation is: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 positive latitude decimal degrees for northern hemisphere
</a:t>
          </a:r>
          <a:r>
            <a:rPr lang="en-US" cap="none" sz="1000" b="0" i="1" u="none" baseline="0">
              <a:solidFill>
                <a:srgbClr val="000000"/>
              </a:solidFill>
              <a:latin typeface="Arial"/>
              <a:ea typeface="Arial"/>
              <a:cs typeface="Arial"/>
            </a:rPr>
            <a:t>   - negative longitude degrees for western hemisphere
</a:t>
          </a:r>
          <a:r>
            <a:rPr lang="en-US" cap="none" sz="1000" b="0" i="1" u="none" baseline="0">
              <a:solidFill>
                <a:srgbClr val="000000"/>
              </a:solidFill>
              <a:latin typeface="Arial"/>
              <a:ea typeface="Arial"/>
              <a:cs typeface="Arial"/>
            </a:rPr>
            <a:t>   - negative time zone hours for western hemisphere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The other functions in the VBA module use the original NOAA sign convention of positive longitude in the western hemisphere.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The calculations in the NOAA Sunrise/Sunset and Solar Position Calculators are based on equations from Astronomical Algorithms, by Jean Meeus. NOAA also included atmospheric refraction effects. The sunrise and sunset results were reported by NOAA to be accurate to within +/- 1 minute for locations between +/- 72° latitude, and within ten minutes outside of those latitudes.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This Excel VBA translation was tested for selected locations and found to provide results within +/- 1 minute of the original NOAA Javascript code.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For sunrise and sunset calculations, we assume 0.833° of atmospheric refraction. In the solar position functions, atmospheric refraction is modeled using equations documented at http://www.srrb.noaa.gov/highlights/sunrise/calcdetails.html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This VBA translation does not include calculation of prior or next susets for locations above the Arctic Circle and below the Antarctic Circle, when a sunrise or sunset does not occur.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Translated from NOAA's Javascript to Excel VBA by: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Greg Pelletier
</a:t>
          </a:r>
          <a:r>
            <a:rPr lang="en-US" cap="none" sz="1000" b="0" i="1" u="none" baseline="0">
              <a:solidFill>
                <a:srgbClr val="000000"/>
              </a:solidFill>
              <a:latin typeface="Arial"/>
              <a:ea typeface="Arial"/>
              <a:cs typeface="Arial"/>
            </a:rPr>
            <a:t>Department of Ecology
</a:t>
          </a:r>
          <a:r>
            <a:rPr lang="en-US" cap="none" sz="1000" b="0" i="1" u="none" baseline="0">
              <a:solidFill>
                <a:srgbClr val="000000"/>
              </a:solidFill>
              <a:latin typeface="Arial"/>
              <a:ea typeface="Arial"/>
              <a:cs typeface="Arial"/>
            </a:rPr>
            <a:t>P.O. Box 47710
</a:t>
          </a:r>
          <a:r>
            <a:rPr lang="en-US" cap="none" sz="1000" b="0" i="1" u="none" baseline="0">
              <a:solidFill>
                <a:srgbClr val="000000"/>
              </a:solidFill>
              <a:latin typeface="Arial"/>
              <a:ea typeface="Arial"/>
              <a:cs typeface="Arial"/>
            </a:rPr>
            <a:t>Olympia, WA 98504-7710
</a:t>
          </a:r>
          <a:r>
            <a:rPr lang="en-US" cap="none" sz="1000" b="0" i="1" u="none" baseline="0">
              <a:solidFill>
                <a:srgbClr val="000000"/>
              </a:solidFill>
              <a:latin typeface="Arial"/>
              <a:ea typeface="Arial"/>
              <a:cs typeface="Arial"/>
            </a:rPr>
            <a:t>phone: 360-407-6485
</a:t>
          </a:r>
          <a:r>
            <a:rPr lang="en-US" cap="none" sz="1000" b="0" i="1" u="none" baseline="0">
              <a:solidFill>
                <a:srgbClr val="000000"/>
              </a:solidFill>
              <a:latin typeface="Arial"/>
              <a:ea typeface="Arial"/>
              <a:cs typeface="Arial"/>
            </a:rPr>
            <a:t>fax: 360-407-6884
</a:t>
          </a:r>
          <a:r>
            <a:rPr lang="en-US" cap="none" sz="1000" b="0" i="1" u="none" baseline="0">
              <a:solidFill>
                <a:srgbClr val="000000"/>
              </a:solidFill>
              <a:latin typeface="Arial"/>
              <a:ea typeface="Arial"/>
              <a:cs typeface="Arial"/>
            </a:rPr>
            <a:t>e-mail: gpel461@ecy.wa.gov
</a:t>
          </a:r>
        </a:p>
      </xdr:txBody>
    </xdr:sp>
    <xdr:clientData/>
  </xdr:oneCellAnchor>
  <xdr:oneCellAnchor>
    <xdr:from>
      <xdr:col>3</xdr:col>
      <xdr:colOff>742950</xdr:colOff>
      <xdr:row>2</xdr:row>
      <xdr:rowOff>9525</xdr:rowOff>
    </xdr:from>
    <xdr:ext cx="3209925" cy="5162550"/>
    <xdr:sp>
      <xdr:nvSpPr>
        <xdr:cNvPr id="2" name="Text Box 2" descr="Text Box: NOTE: &#10;This Excel workbook is originally from Department of Ecology, Washington State, USA.The Excel contains VBA functions for sunrise/sunset and solar position: dawn, sunrise, solar noon, sunset, dusk, solar azimuth, solar elevation.&#10;"/>
        <xdr:cNvSpPr txBox="1">
          <a:spLocks noChangeArrowheads="1"/>
        </xdr:cNvSpPr>
      </xdr:nvSpPr>
      <xdr:spPr>
        <a:xfrm>
          <a:off x="6553200" y="371475"/>
          <a:ext cx="3209925" cy="5162550"/>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NOTE: 
</a:t>
          </a:r>
          <a:r>
            <a:rPr lang="en-US" cap="none" sz="1000" b="0" i="1" u="none" baseline="0">
              <a:solidFill>
                <a:srgbClr val="000000"/>
              </a:solidFill>
              <a:latin typeface="Arial"/>
              <a:ea typeface="Arial"/>
              <a:cs typeface="Arial"/>
            </a:rPr>
            <a:t>This Excel workbook is originally from Department of Ecology, Washington State, USA.The Excel contains VBA functions for sunrise/sunset and solar position: dawn, sunrise, solar noon, sunset, dusk, solar azimuth, solar elevation.
</a:t>
          </a:r>
          <a:r>
            <a:rPr lang="en-US" cap="none" sz="1000" b="0" i="1" u="none" baseline="0">
              <a:solidFill>
                <a:srgbClr val="000000"/>
              </a:solidFill>
              <a:latin typeface="Arial"/>
              <a:ea typeface="Arial"/>
              <a:cs typeface="Arial"/>
            </a:rPr>
            <a:t>(http://www.ecy.wa.gov/programs/eap/models.html)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Calculation of local times of sunrise, solar noon, sunset, dawn, and dusk based on the calculation procedure by NOAA (http://www.srrb.noaa.gov/highlights/sunrise/sunrise.html)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I modified the Excel to calculate the accurate Rahukaalam at your local lattitude and longitude.
</a:t>
          </a:r>
          <a:r>
            <a:rPr lang="en-US" cap="none" sz="1000" b="0" i="1"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How Rahukaalam is Calculated?</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Divide the time period between sunrise and sunset into eight equal parts, called time octants. Arrange the days of the week in the order M,Sa,F,W,Th,Tu,Su and assign the second through the eighth time octants to these days in this order. These time octants then are the Raahukaalam times on each of the days of the week.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Sreekandakumar Pillai
</a:t>
          </a:r>
          <a:r>
            <a:rPr lang="en-US" cap="none" sz="1000" b="0" i="1" u="none" baseline="0">
              <a:solidFill>
                <a:srgbClr val="000000"/>
              </a:solidFill>
              <a:latin typeface="Arial"/>
              <a:ea typeface="Arial"/>
              <a:cs typeface="Arial"/>
            </a:rPr>
            <a:t>http://teck.in/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On the web at 
</a:t>
          </a:r>
          <a:r>
            <a:rPr lang="en-US" cap="none" sz="1000" b="0" i="1" u="none" baseline="0">
              <a:solidFill>
                <a:srgbClr val="000000"/>
              </a:solidFill>
              <a:latin typeface="Arial"/>
              <a:ea typeface="Arial"/>
              <a:cs typeface="Arial"/>
            </a:rPr>
            <a:t>http://teck.in/accurate-rahukaalam-calculator.html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G39"/>
  <sheetViews>
    <sheetView showGridLines="0" tabSelected="1" zoomScalePageLayoutView="0" workbookViewId="0" topLeftCell="A4">
      <selection activeCell="C28" sqref="C28"/>
    </sheetView>
  </sheetViews>
  <sheetFormatPr defaultColWidth="9.140625" defaultRowHeight="12.75"/>
  <cols>
    <col min="1" max="1" width="3.7109375" style="1" customWidth="1"/>
    <col min="2" max="2" width="70.7109375" style="1" customWidth="1"/>
    <col min="3" max="4" width="12.7109375" style="1" customWidth="1"/>
    <col min="5" max="5" width="12.7109375" style="1" hidden="1" customWidth="1"/>
    <col min="6" max="6" width="22.28125" style="1" hidden="1" customWidth="1"/>
    <col min="7" max="7" width="12.00390625" style="1" bestFit="1" customWidth="1"/>
    <col min="8" max="16384" width="9.140625" style="1" customWidth="1"/>
  </cols>
  <sheetData>
    <row r="2" ht="15.75">
      <c r="B2" s="15" t="s">
        <v>20</v>
      </c>
    </row>
    <row r="3" ht="12.75">
      <c r="B3" s="22" t="s">
        <v>23</v>
      </c>
    </row>
    <row r="4" ht="12.75"/>
    <row r="5" ht="12.75">
      <c r="B5" s="14" t="s">
        <v>21</v>
      </c>
    </row>
    <row r="6" ht="25.5">
      <c r="B6" s="14" t="s">
        <v>22</v>
      </c>
    </row>
    <row r="7" ht="12.75">
      <c r="B7" s="14"/>
    </row>
    <row r="8" spans="2:3" ht="12.75">
      <c r="B8" s="16" t="s">
        <v>3</v>
      </c>
      <c r="C8" s="17"/>
    </row>
    <row r="9" spans="2:6" ht="12.75">
      <c r="B9" s="33" t="s">
        <v>40</v>
      </c>
      <c r="C9" s="32">
        <v>9.9312</v>
      </c>
      <c r="E9" s="1" t="s">
        <v>17</v>
      </c>
      <c r="F9" s="5" t="s">
        <v>16</v>
      </c>
    </row>
    <row r="10" spans="2:6" ht="12.75">
      <c r="B10" s="33" t="s">
        <v>41</v>
      </c>
      <c r="C10" s="32">
        <v>76.2673</v>
      </c>
      <c r="E10" s="1">
        <v>1</v>
      </c>
      <c r="F10" s="1">
        <v>7</v>
      </c>
    </row>
    <row r="11" spans="2:6" ht="12.75">
      <c r="B11" s="30" t="s">
        <v>24</v>
      </c>
      <c r="C11" s="23">
        <v>2015</v>
      </c>
      <c r="E11" s="1">
        <v>2</v>
      </c>
      <c r="F11" s="1">
        <v>1</v>
      </c>
    </row>
    <row r="12" spans="2:6" ht="12.75">
      <c r="B12" s="30" t="s">
        <v>25</v>
      </c>
      <c r="C12" s="23">
        <v>8</v>
      </c>
      <c r="E12" s="1">
        <v>3</v>
      </c>
      <c r="F12" s="1">
        <v>6</v>
      </c>
    </row>
    <row r="13" spans="2:6" ht="12.75">
      <c r="B13" s="30" t="s">
        <v>26</v>
      </c>
      <c r="C13" s="23">
        <v>13</v>
      </c>
      <c r="E13" s="1">
        <v>4</v>
      </c>
      <c r="F13" s="1">
        <v>4</v>
      </c>
    </row>
    <row r="14" spans="2:6" ht="12.75">
      <c r="B14" s="24" t="s">
        <v>28</v>
      </c>
      <c r="C14" s="18">
        <v>5.5</v>
      </c>
      <c r="E14" s="1">
        <v>5</v>
      </c>
      <c r="F14" s="1">
        <v>5</v>
      </c>
    </row>
    <row r="15" spans="2:6" ht="12.75">
      <c r="B15" s="25" t="s">
        <v>27</v>
      </c>
      <c r="C15" s="19">
        <v>0</v>
      </c>
      <c r="E15" s="1">
        <v>6</v>
      </c>
      <c r="F15" s="1">
        <v>3</v>
      </c>
    </row>
    <row r="16" spans="2:6" ht="12.75">
      <c r="B16" s="3"/>
      <c r="C16" s="3"/>
      <c r="E16" s="1">
        <v>7</v>
      </c>
      <c r="F16" s="1">
        <v>2</v>
      </c>
    </row>
    <row r="17" spans="2:6" ht="12.75">
      <c r="B17" s="16" t="s">
        <v>4</v>
      </c>
      <c r="C17" s="17"/>
      <c r="E17" s="1" t="s">
        <v>18</v>
      </c>
      <c r="F17" s="1">
        <f>VLOOKUP(WEEKDAY(DATE(C11,C12,C13),1),E10:F16,2,FALSE)</f>
        <v>5</v>
      </c>
    </row>
    <row r="18" spans="2:3" ht="12.75">
      <c r="B18" s="24" t="s">
        <v>29</v>
      </c>
      <c r="C18" s="20">
        <f>dawn(C9,C10,C11,C12,C13,C14,C15,18)</f>
        <v>0.2103246256670928</v>
      </c>
    </row>
    <row r="19" spans="2:3" ht="12.75">
      <c r="B19" s="24" t="s">
        <v>30</v>
      </c>
      <c r="C19" s="20">
        <f>dawn(C9,C10,C11,C12,C13,C14,C15,12)</f>
        <v>0.2281585250654362</v>
      </c>
    </row>
    <row r="20" spans="2:3" ht="12.75">
      <c r="B20" s="24" t="s">
        <v>31</v>
      </c>
      <c r="C20" s="20">
        <f>dawn(C9,C10,C11,C12,C13,C14,C15,6)</f>
        <v>0.2458430227868095</v>
      </c>
    </row>
    <row r="21" spans="2:3" ht="12.75">
      <c r="B21" s="24" t="s">
        <v>38</v>
      </c>
      <c r="C21" s="21">
        <f>sunrise(C9,C10,C11,C12,C13,C14,C15)</f>
        <v>0.26097907895165984</v>
      </c>
    </row>
    <row r="22" spans="2:3" ht="12.75">
      <c r="B22" s="24" t="s">
        <v>32</v>
      </c>
      <c r="C22" s="20">
        <f>solarnoon(C9,C10,C11,C12,C13,C14,C15)</f>
        <v>0.5207544253028057</v>
      </c>
    </row>
    <row r="23" spans="2:3" ht="12.75">
      <c r="B23" s="24" t="s">
        <v>39</v>
      </c>
      <c r="C23" s="21">
        <f>sunset(C9,C10,C11,C12,C13,C14,C15)</f>
        <v>0.7804445831732583</v>
      </c>
    </row>
    <row r="24" spans="2:3" ht="12.75">
      <c r="B24" s="24" t="s">
        <v>33</v>
      </c>
      <c r="C24" s="20">
        <f>dusk(C9,C10,C11,C12,C13,C14,C15,6)</f>
        <v>0.7955687447179067</v>
      </c>
    </row>
    <row r="25" spans="2:3" ht="12.75">
      <c r="B25" s="24" t="s">
        <v>34</v>
      </c>
      <c r="C25" s="20">
        <f>dusk(C9,C10,C11,C12,C13,C14,C15,12)</f>
        <v>0.8132379590932247</v>
      </c>
    </row>
    <row r="26" spans="2:4" ht="12.75">
      <c r="B26" s="24" t="s">
        <v>35</v>
      </c>
      <c r="C26" s="20">
        <f>dusk(C9,C10,C11,C12,C13,C14,C15,18)</f>
        <v>0.8310544393479887</v>
      </c>
      <c r="D26" s="2"/>
    </row>
    <row r="27" spans="2:4" ht="12.75">
      <c r="B27" s="26" t="s">
        <v>36</v>
      </c>
      <c r="C27" s="27">
        <f>C21+(C23-C21)/8*F17</f>
        <v>0.5856450190901589</v>
      </c>
      <c r="D27" s="2"/>
    </row>
    <row r="28" spans="2:7" ht="12.75">
      <c r="B28" s="28" t="s">
        <v>37</v>
      </c>
      <c r="C28" s="29">
        <f>C21+(C23-C21)/8*(F17+1)</f>
        <v>0.6505782071178586</v>
      </c>
      <c r="D28" s="2"/>
      <c r="G28" s="12"/>
    </row>
    <row r="29" spans="2:7" ht="12.75">
      <c r="B29" s="3"/>
      <c r="G29" s="13"/>
    </row>
    <row r="30" spans="2:6" ht="12.75">
      <c r="B30" s="8"/>
      <c r="C30" s="9"/>
      <c r="F30" s="11"/>
    </row>
    <row r="31" ht="12.75"/>
    <row r="32" ht="12.75"/>
    <row r="33" ht="12.75"/>
    <row r="34" ht="12.75"/>
    <row r="35" ht="12.75"/>
    <row r="36" ht="12.75"/>
    <row r="37" ht="12.75"/>
    <row r="38" ht="12.75"/>
    <row r="39" ht="12.75">
      <c r="E39" s="1" t="s">
        <v>19</v>
      </c>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sheetData>
  <sheetProtection/>
  <printOptions horizontalCentered="1" verticalCentered="1"/>
  <pageMargins left="0.75" right="0.75" top="1" bottom="1" header="0.5" footer="0.5"/>
  <pageSetup fitToHeight="1" fitToWidth="1" horizontalDpi="600" verticalDpi="600" orientation="portrait" scale="85" r:id="rId2"/>
  <headerFooter alignWithMargins="0">
    <oddFooter>&amp;C&amp;F, &amp;D</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B18"/>
  <sheetViews>
    <sheetView showGridLines="0" zoomScalePageLayoutView="0" workbookViewId="0" topLeftCell="A1">
      <selection activeCell="B16" sqref="B16"/>
    </sheetView>
  </sheetViews>
  <sheetFormatPr defaultColWidth="9.140625" defaultRowHeight="12.75"/>
  <cols>
    <col min="1" max="1" width="70.7109375" style="1" customWidth="1"/>
    <col min="2" max="2" width="12.7109375" style="1" customWidth="1"/>
    <col min="3" max="16384" width="9.140625" style="1" customWidth="1"/>
  </cols>
  <sheetData>
    <row r="1" spans="1:2" ht="45" customHeight="1">
      <c r="A1" s="31" t="s">
        <v>15</v>
      </c>
      <c r="B1" s="31"/>
    </row>
    <row r="3" spans="1:2" ht="12.75">
      <c r="A3" s="6" t="s">
        <v>3</v>
      </c>
      <c r="B3" s="7"/>
    </row>
    <row r="4" spans="1:2" ht="12.75">
      <c r="A4" s="3" t="s">
        <v>6</v>
      </c>
      <c r="B4" s="4">
        <f>47+36/60</f>
        <v>47.6</v>
      </c>
    </row>
    <row r="5" spans="1:2" ht="12.75">
      <c r="A5" s="3" t="s">
        <v>5</v>
      </c>
      <c r="B5" s="4">
        <f>-122-19/60</f>
        <v>-122.31666666666666</v>
      </c>
    </row>
    <row r="6" spans="1:2" ht="12.75">
      <c r="A6" s="3" t="s">
        <v>0</v>
      </c>
      <c r="B6" s="3">
        <v>2001</v>
      </c>
    </row>
    <row r="7" spans="1:2" ht="12.75">
      <c r="A7" s="3" t="s">
        <v>1</v>
      </c>
      <c r="B7" s="3">
        <v>6</v>
      </c>
    </row>
    <row r="8" spans="1:2" ht="12.75">
      <c r="A8" s="3" t="s">
        <v>2</v>
      </c>
      <c r="B8" s="3">
        <v>21</v>
      </c>
    </row>
    <row r="9" spans="1:2" ht="12.75">
      <c r="A9" s="3" t="s">
        <v>9</v>
      </c>
      <c r="B9" s="3">
        <v>13</v>
      </c>
    </row>
    <row r="10" spans="1:2" ht="12.75">
      <c r="A10" s="3" t="s">
        <v>10</v>
      </c>
      <c r="B10" s="3">
        <v>11</v>
      </c>
    </row>
    <row r="11" spans="1:2" ht="12.75">
      <c r="A11" s="3" t="s">
        <v>11</v>
      </c>
      <c r="B11" s="3">
        <v>0</v>
      </c>
    </row>
    <row r="12" spans="1:2" ht="12.75">
      <c r="A12" s="3" t="s">
        <v>8</v>
      </c>
      <c r="B12" s="3">
        <v>-8</v>
      </c>
    </row>
    <row r="13" spans="1:2" ht="12.75">
      <c r="A13" s="3" t="s">
        <v>7</v>
      </c>
      <c r="B13" s="3">
        <v>1</v>
      </c>
    </row>
    <row r="14" spans="1:2" ht="12.75">
      <c r="A14" s="3"/>
      <c r="B14" s="3"/>
    </row>
    <row r="15" spans="1:2" ht="12.75">
      <c r="A15" s="6" t="s">
        <v>13</v>
      </c>
      <c r="B15" s="7"/>
    </row>
    <row r="16" spans="1:2" ht="12.75">
      <c r="A16" s="3" t="s">
        <v>14</v>
      </c>
      <c r="B16" s="10">
        <f>solarazimuth(B4,B5,B6,B7,B8,B9,B10,B11,B12,B13)</f>
        <v>179.93365293221183</v>
      </c>
    </row>
    <row r="17" spans="1:2" ht="12.75">
      <c r="A17" s="3" t="s">
        <v>12</v>
      </c>
      <c r="B17" s="10">
        <f>solarelevation(B4,B5,B6,B7,B8,B9,B10,B11,B12,B13)</f>
        <v>65.84507751019115</v>
      </c>
    </row>
    <row r="18" spans="1:2" ht="12.75">
      <c r="A18" s="8"/>
      <c r="B18" s="9"/>
    </row>
  </sheetData>
  <sheetProtection/>
  <mergeCells count="1">
    <mergeCell ref="A1:B1"/>
  </mergeCells>
  <printOptions horizontalCentered="1" verticalCentered="1"/>
  <pageMargins left="0.75" right="0.75" top="1" bottom="1" header="0.5" footer="0.5"/>
  <pageSetup fitToHeight="1" fitToWidth="1" horizontalDpi="600" verticalDpi="600" orientation="portrait" scale="85" r:id="rId1"/>
  <headerFooter alignWithMargins="0">
    <oddFooter>&amp;C&amp;F,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http://teck.in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Sreekandakumar Pllai</dc:creator>
  <cp:keywords/>
  <dc:description/>
  <cp:lastModifiedBy>Sreekandakumar Pillai</cp:lastModifiedBy>
  <cp:lastPrinted>2002-04-30T18:56:28Z</cp:lastPrinted>
  <dcterms:created xsi:type="dcterms:W3CDTF">2002-04-28T23:13:29Z</dcterms:created>
  <dcterms:modified xsi:type="dcterms:W3CDTF">2015-08-13T15:10:19Z</dcterms:modified>
  <cp:category/>
  <cp:version/>
  <cp:contentType/>
  <cp:contentStatus/>
</cp:coreProperties>
</file>